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435" windowHeight="2340"/>
  </bookViews>
  <sheets>
    <sheet name="K7 Remont kapitalny skrzyni pal" sheetId="1" r:id="rId1"/>
  </sheets>
  <definedNames>
    <definedName name="_xlnm._FilterDatabase" localSheetId="0" hidden="1">'K7 Remont kapitalny skrzyni pal'!$A$6:$J$22</definedName>
    <definedName name="_xlnm.Print_Area" localSheetId="0">'K7 Remont kapitalny skrzyni pal'!$A$2:$J$25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L15" i="1" l="1"/>
  <c r="I28" i="1" l="1"/>
  <c r="D4" i="1"/>
  <c r="L26" i="1" s="1"/>
  <c r="I23" i="1"/>
  <c r="I18" i="1" l="1"/>
  <c r="G14" i="1" l="1"/>
  <c r="I14" i="1" s="1"/>
  <c r="G13" i="1"/>
  <c r="I13" i="1" s="1"/>
  <c r="I12" i="1"/>
  <c r="I11" i="1"/>
  <c r="I10" i="1"/>
  <c r="I9" i="1"/>
  <c r="I8" i="1"/>
  <c r="I25" i="1"/>
  <c r="I24" i="1"/>
  <c r="G22" i="1"/>
  <c r="I22" i="1" s="1"/>
  <c r="G21" i="1"/>
  <c r="I21" i="1" s="1"/>
  <c r="I20" i="1"/>
  <c r="I19" i="1"/>
  <c r="I17" i="1"/>
  <c r="I16" i="1"/>
  <c r="I15" i="1" l="1"/>
  <c r="I7" i="1" l="1"/>
</calcChain>
</file>

<file path=xl/sharedStrings.xml><?xml version="1.0" encoding="utf-8"?>
<sst xmlns="http://schemas.openxmlformats.org/spreadsheetml/2006/main" count="89" uniqueCount="49">
  <si>
    <t>Przedmiot zlecenia:</t>
  </si>
  <si>
    <t>Lp</t>
  </si>
  <si>
    <t>Podstawa wyceny</t>
  </si>
  <si>
    <t>Pozycja ZNPRW</t>
  </si>
  <si>
    <t>j.m</t>
  </si>
  <si>
    <t>Norma</t>
  </si>
  <si>
    <t>Ilość</t>
  </si>
  <si>
    <t>współczynnik</t>
  </si>
  <si>
    <t>Ilość rbg</t>
  </si>
  <si>
    <t>Uwagi</t>
  </si>
  <si>
    <t>szt.</t>
  </si>
  <si>
    <t xml:space="preserve">Nazwa </t>
  </si>
  <si>
    <t>szt</t>
  </si>
  <si>
    <t xml:space="preserve">Wykonawca : </t>
  </si>
  <si>
    <t xml:space="preserve">Nr zlecenia PM </t>
  </si>
  <si>
    <t xml:space="preserve">Zakres prac :                                                                     </t>
  </si>
  <si>
    <t xml:space="preserve">Data: </t>
  </si>
  <si>
    <t>1.4 b</t>
  </si>
  <si>
    <t>1.4 a</t>
  </si>
  <si>
    <t>dcm2/0,1m</t>
  </si>
  <si>
    <t>suma</t>
  </si>
  <si>
    <t>ZNPRR 7</t>
  </si>
  <si>
    <t>1a</t>
  </si>
  <si>
    <t>ZNPRR XVI</t>
  </si>
  <si>
    <t>ZNPRRW</t>
  </si>
  <si>
    <t xml:space="preserve">Zadanie 2 :  Remont pyłoprzewodów poziom 9m  Str. L i P kotła </t>
  </si>
  <si>
    <t xml:space="preserve">Zadanie 1 :  Remont pyłoprzewodów poziom 16-23mm  Str. L i P kotła </t>
  </si>
  <si>
    <t>Zadanie 3. Wykonanie wymiany elmentów pyłoprzewodów z wykladziną ceramiczną : kolana , wstawki ,</t>
  </si>
  <si>
    <t>kpl</t>
  </si>
  <si>
    <t xml:space="preserve">Wymiana odcinka rurociągu Dz. 610 do 1.5 m. </t>
  </si>
  <si>
    <t>wstawka o długości do 1,5 minus poz. 46</t>
  </si>
  <si>
    <t>spawanie kołnierzy IV/15</t>
  </si>
  <si>
    <t>IV/15</t>
  </si>
  <si>
    <t>skręcanie kołnierzy IV/4</t>
  </si>
  <si>
    <t>IV/4</t>
  </si>
  <si>
    <t xml:space="preserve">Przygotowanie do badań </t>
  </si>
  <si>
    <t xml:space="preserve">Badanie spoin VT, MT </t>
  </si>
  <si>
    <t xml:space="preserve">wymiana elementu z wykladziną ceramiczną </t>
  </si>
  <si>
    <t xml:space="preserve">Wymiana odcinka rurociągu Dz. 457 do 2 m. </t>
  </si>
  <si>
    <t xml:space="preserve">demontaż zbednych kołnierzy </t>
  </si>
  <si>
    <t>ZNPRR IV/15</t>
  </si>
  <si>
    <t>ZNPRR IV/4</t>
  </si>
  <si>
    <t>Zagospodarowanie i likwidacja miejsca pracy dla instalacji i pyłoprzewodów</t>
  </si>
  <si>
    <t xml:space="preserve">Zagospodarowanie i likwidacja miejsca pracy dla instalacji i pyłoprzewodów </t>
  </si>
  <si>
    <t xml:space="preserve">Ilość RBG zakres prac </t>
  </si>
  <si>
    <t xml:space="preserve">Zadanie 4  Usuwanie ustrek </t>
  </si>
  <si>
    <t>m</t>
  </si>
  <si>
    <t xml:space="preserve">K7 Remont pyłoprzewodów </t>
  </si>
  <si>
    <t>Zadanie 5 : Dostawa uszczelek Dz 457, Dz 610 , elementów połączeń gwintowanych (śruby M24 x długość : 90-140 , nakrętki , podkladki)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</si>
</sst>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</numFmts>
  <fonts count="5">
    <font>
      <sz val="11"/>
      <color theme="1"/>
      <name val="Calibri"/>
      <family val="2"/>
      <scheme val="minor"/>
    </font>
    <font>
      <b/>
      <sz val="11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44" fontId="0" fillId="0" borderId="0" xfId="0" applyNumberFormat="1"/>
    <xf numFmtId="1" fontId="0" fillId="0" borderId="0" xfId="0" applyNumberFormat="1"/>
    <xf numFmtId="0" fontId="0" fillId="0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0" fontId="4" fillId="0" borderId="1" xfId="0" applyNumberFormat="1" applyFont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/>
    <xf numFmtId="164" fontId="0" fillId="2" borderId="1" xfId="0" applyNumberFormat="1" applyFill="1" applyBorder="1"/>
    <xf numFmtId="164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 wrapText="1"/>
    </xf>
    <xf numFmtId="2" fontId="0" fillId="0" borderId="0" xfId="0" applyNumberFormat="1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zoomScaleNormal="100" workbookViewId="0">
      <selection activeCell="I27" sqref="I27"/>
    </sheetView>
  </sheetViews>
  <sheetFormatPr defaultRowHeight="15"/>
  <cols>
    <col min="1" max="1" width="6" customWidth="1"/>
    <col min="2" max="2" width="19.7109375" customWidth="1"/>
    <col min="3" max="3" width="75.7109375" customWidth="1"/>
    <col min="4" max="4" width="17.28515625" customWidth="1"/>
    <col min="5" max="5" width="14" customWidth="1"/>
    <col min="7" max="7" width="9.85546875" bestFit="1" customWidth="1"/>
    <col min="9" max="9" width="11.140625" customWidth="1"/>
    <col min="10" max="10" width="42.140625" customWidth="1"/>
    <col min="12" max="12" width="15.140625" customWidth="1"/>
    <col min="13" max="13" width="19.42578125" customWidth="1"/>
  </cols>
  <sheetData>
    <row r="1" spans="1:13">
      <c r="A1" s="34"/>
      <c r="B1" s="34"/>
      <c r="C1" s="34"/>
      <c r="D1" s="34"/>
      <c r="E1" s="34"/>
      <c r="F1" s="34"/>
      <c r="G1" s="34"/>
      <c r="H1" s="34"/>
      <c r="I1" s="34"/>
      <c r="J1" s="34"/>
    </row>
    <row r="2" spans="1:13" ht="24.75" customHeight="1">
      <c r="A2" s="35" t="s">
        <v>0</v>
      </c>
      <c r="B2" s="35"/>
      <c r="C2" s="36" t="s">
        <v>47</v>
      </c>
      <c r="D2" s="36"/>
      <c r="E2" s="36"/>
      <c r="F2" s="36"/>
      <c r="G2" s="36"/>
      <c r="H2" s="36"/>
      <c r="I2" s="36"/>
      <c r="J2" s="36"/>
      <c r="M2" s="4"/>
    </row>
    <row r="3" spans="1:13" ht="24.75" customHeight="1">
      <c r="A3" s="35" t="s">
        <v>13</v>
      </c>
      <c r="B3" s="35"/>
      <c r="C3" s="23"/>
      <c r="D3" s="23" t="s">
        <v>14</v>
      </c>
      <c r="E3" s="11"/>
      <c r="F3" s="23" t="s">
        <v>16</v>
      </c>
      <c r="G3" s="36"/>
      <c r="H3" s="36"/>
      <c r="I3" s="23" t="s">
        <v>8</v>
      </c>
      <c r="J3" s="14"/>
      <c r="L3" s="5"/>
      <c r="M3" s="5"/>
    </row>
    <row r="4" spans="1:13" ht="24.75" customHeight="1">
      <c r="A4" s="22"/>
      <c r="B4" s="22"/>
      <c r="C4" s="12" t="s">
        <v>44</v>
      </c>
      <c r="D4" s="13">
        <f>I7+I15+I23+I26</f>
        <v>8999.7933333333331</v>
      </c>
      <c r="E4" s="11"/>
      <c r="F4" s="23"/>
      <c r="G4" s="23"/>
      <c r="H4" s="23"/>
      <c r="I4" s="23"/>
      <c r="J4" s="14"/>
      <c r="L4" s="5"/>
      <c r="M4" s="5"/>
    </row>
    <row r="5" spans="1:13">
      <c r="A5" s="37" t="s">
        <v>15</v>
      </c>
      <c r="B5" s="37"/>
      <c r="C5" s="37"/>
      <c r="D5" s="37"/>
      <c r="E5" s="37"/>
      <c r="F5" s="37"/>
      <c r="G5" s="37"/>
      <c r="H5" s="37"/>
      <c r="I5" s="37"/>
      <c r="J5" s="37"/>
    </row>
    <row r="6" spans="1:13" ht="30">
      <c r="A6" s="2" t="s">
        <v>1</v>
      </c>
      <c r="B6" s="2" t="s">
        <v>2</v>
      </c>
      <c r="C6" s="2" t="s">
        <v>11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</row>
    <row r="7" spans="1:13">
      <c r="A7" s="7"/>
      <c r="B7" s="7"/>
      <c r="C7" s="21" t="s">
        <v>26</v>
      </c>
      <c r="D7" s="7"/>
      <c r="E7" s="7"/>
      <c r="F7" s="7"/>
      <c r="G7" s="8"/>
      <c r="H7" s="7" t="s">
        <v>20</v>
      </c>
      <c r="I7" s="8">
        <f>SUM(I8:I14)</f>
        <v>3140.8799999999997</v>
      </c>
      <c r="J7" s="7"/>
    </row>
    <row r="8" spans="1:13" ht="15.75" customHeight="1">
      <c r="A8" s="2">
        <v>1</v>
      </c>
      <c r="B8" s="20" t="s">
        <v>23</v>
      </c>
      <c r="C8" s="16" t="s">
        <v>42</v>
      </c>
      <c r="D8" s="15" t="s">
        <v>22</v>
      </c>
      <c r="E8" s="15" t="s">
        <v>28</v>
      </c>
      <c r="F8" s="15">
        <v>8</v>
      </c>
      <c r="G8" s="18">
        <v>6</v>
      </c>
      <c r="H8" s="15">
        <v>1</v>
      </c>
      <c r="I8" s="19">
        <f>F8*G8*H8</f>
        <v>48</v>
      </c>
      <c r="J8" s="1"/>
    </row>
    <row r="9" spans="1:13" ht="17.25" customHeight="1">
      <c r="A9" s="2">
        <v>2</v>
      </c>
      <c r="B9" s="20" t="s">
        <v>23</v>
      </c>
      <c r="C9" s="1" t="s">
        <v>38</v>
      </c>
      <c r="D9" s="15">
        <v>41</v>
      </c>
      <c r="E9" s="15" t="s">
        <v>12</v>
      </c>
      <c r="F9" s="15">
        <v>24</v>
      </c>
      <c r="G9" s="18">
        <v>24</v>
      </c>
      <c r="H9" s="15">
        <v>1</v>
      </c>
      <c r="I9" s="19">
        <f>F9*G9*H9-8</f>
        <v>568</v>
      </c>
      <c r="J9" s="16" t="s">
        <v>30</v>
      </c>
    </row>
    <row r="10" spans="1:13" ht="15.75" customHeight="1">
      <c r="A10" s="2">
        <v>3</v>
      </c>
      <c r="B10" s="20" t="s">
        <v>23</v>
      </c>
      <c r="C10" s="1" t="s">
        <v>39</v>
      </c>
      <c r="D10" s="15">
        <v>57</v>
      </c>
      <c r="E10" s="15" t="s">
        <v>12</v>
      </c>
      <c r="F10" s="15">
        <v>0.3</v>
      </c>
      <c r="G10" s="18">
        <v>24</v>
      </c>
      <c r="H10" s="15">
        <v>1</v>
      </c>
      <c r="I10" s="19">
        <f t="shared" ref="I10:I14" si="0">F10*G10*H10</f>
        <v>7.1999999999999993</v>
      </c>
      <c r="J10" s="1"/>
    </row>
    <row r="11" spans="1:13">
      <c r="A11" s="2">
        <v>4</v>
      </c>
      <c r="B11" s="20" t="s">
        <v>40</v>
      </c>
      <c r="C11" s="1" t="s">
        <v>31</v>
      </c>
      <c r="D11" s="15" t="s">
        <v>32</v>
      </c>
      <c r="E11" s="15" t="s">
        <v>12</v>
      </c>
      <c r="F11" s="15">
        <v>40</v>
      </c>
      <c r="G11" s="18">
        <v>24</v>
      </c>
      <c r="H11" s="15">
        <v>1.5</v>
      </c>
      <c r="I11" s="19">
        <f t="shared" si="0"/>
        <v>1440</v>
      </c>
      <c r="J11" s="1"/>
    </row>
    <row r="12" spans="1:13">
      <c r="A12" s="2">
        <v>5</v>
      </c>
      <c r="B12" s="20" t="s">
        <v>41</v>
      </c>
      <c r="C12" s="1" t="s">
        <v>33</v>
      </c>
      <c r="D12" s="15" t="s">
        <v>34</v>
      </c>
      <c r="E12" s="15" t="s">
        <v>12</v>
      </c>
      <c r="F12" s="15">
        <v>20</v>
      </c>
      <c r="G12" s="18">
        <v>24</v>
      </c>
      <c r="H12" s="15">
        <v>1</v>
      </c>
      <c r="I12" s="19">
        <f t="shared" si="0"/>
        <v>480</v>
      </c>
      <c r="J12" s="1"/>
    </row>
    <row r="13" spans="1:13">
      <c r="A13" s="2">
        <v>6</v>
      </c>
      <c r="B13" s="20" t="s">
        <v>21</v>
      </c>
      <c r="C13" s="1" t="s">
        <v>35</v>
      </c>
      <c r="D13" s="10" t="s">
        <v>17</v>
      </c>
      <c r="E13" s="15" t="s">
        <v>19</v>
      </c>
      <c r="F13" s="15">
        <v>0.4</v>
      </c>
      <c r="G13" s="18">
        <f>38.3*24</f>
        <v>919.19999999999993</v>
      </c>
      <c r="H13" s="15">
        <v>1</v>
      </c>
      <c r="I13" s="19">
        <f t="shared" si="0"/>
        <v>367.68</v>
      </c>
      <c r="J13" s="1"/>
    </row>
    <row r="14" spans="1:13">
      <c r="A14" s="2">
        <v>7</v>
      </c>
      <c r="B14" s="20" t="s">
        <v>21</v>
      </c>
      <c r="C14" s="1" t="s">
        <v>36</v>
      </c>
      <c r="D14" s="10" t="s">
        <v>18</v>
      </c>
      <c r="E14" s="15" t="s">
        <v>19</v>
      </c>
      <c r="F14" s="15">
        <v>0.5</v>
      </c>
      <c r="G14" s="18">
        <f>(115/6)*24</f>
        <v>460</v>
      </c>
      <c r="H14" s="15">
        <v>1</v>
      </c>
      <c r="I14" s="19">
        <f t="shared" si="0"/>
        <v>230</v>
      </c>
      <c r="J14" s="1"/>
    </row>
    <row r="15" spans="1:13">
      <c r="A15" s="7"/>
      <c r="B15" s="21"/>
      <c r="C15" s="21" t="s">
        <v>25</v>
      </c>
      <c r="D15" s="7"/>
      <c r="E15" s="7"/>
      <c r="F15" s="7"/>
      <c r="G15" s="8"/>
      <c r="H15" s="7" t="s">
        <v>20</v>
      </c>
      <c r="I15" s="8">
        <f>SUM(I16:I22)</f>
        <v>4563.913333333333</v>
      </c>
      <c r="J15" s="7"/>
      <c r="L15" s="33">
        <f>I7+I15+I23+I26</f>
        <v>8999.7933333333331</v>
      </c>
    </row>
    <row r="16" spans="1:13">
      <c r="A16" s="2">
        <v>1</v>
      </c>
      <c r="B16" s="20" t="s">
        <v>23</v>
      </c>
      <c r="C16" s="16" t="s">
        <v>43</v>
      </c>
      <c r="D16" s="6" t="s">
        <v>22</v>
      </c>
      <c r="E16" s="15" t="s">
        <v>28</v>
      </c>
      <c r="F16" s="15">
        <v>8</v>
      </c>
      <c r="G16" s="18">
        <v>6</v>
      </c>
      <c r="H16" s="15">
        <v>1</v>
      </c>
      <c r="I16" s="9">
        <f>F16*G16*H16</f>
        <v>48</v>
      </c>
      <c r="J16" s="3"/>
      <c r="L16" s="5"/>
    </row>
    <row r="17" spans="1:12">
      <c r="A17" s="2">
        <v>2</v>
      </c>
      <c r="B17" s="20" t="s">
        <v>23</v>
      </c>
      <c r="C17" s="1" t="s">
        <v>29</v>
      </c>
      <c r="D17" s="15">
        <v>43</v>
      </c>
      <c r="E17" s="15" t="s">
        <v>12</v>
      </c>
      <c r="F17" s="15">
        <v>28</v>
      </c>
      <c r="G17" s="18">
        <v>34</v>
      </c>
      <c r="H17" s="15">
        <v>1</v>
      </c>
      <c r="I17" s="19">
        <f>F17*G17*H17-10</f>
        <v>942</v>
      </c>
      <c r="J17" s="16" t="s">
        <v>30</v>
      </c>
    </row>
    <row r="18" spans="1:12">
      <c r="A18" s="2">
        <v>3</v>
      </c>
      <c r="B18" s="20" t="s">
        <v>23</v>
      </c>
      <c r="C18" s="1" t="s">
        <v>39</v>
      </c>
      <c r="D18" s="15">
        <v>57</v>
      </c>
      <c r="E18" s="15" t="s">
        <v>12</v>
      </c>
      <c r="F18" s="15">
        <v>0.3</v>
      </c>
      <c r="G18" s="18">
        <v>24</v>
      </c>
      <c r="H18" s="15">
        <v>1</v>
      </c>
      <c r="I18" s="19">
        <f t="shared" ref="I18" si="1">F18*G18*H18</f>
        <v>7.1999999999999993</v>
      </c>
      <c r="J18" s="16"/>
    </row>
    <row r="19" spans="1:12">
      <c r="A19" s="2">
        <v>4</v>
      </c>
      <c r="B19" s="20" t="s">
        <v>40</v>
      </c>
      <c r="C19" s="1" t="s">
        <v>31</v>
      </c>
      <c r="D19" s="15" t="s">
        <v>32</v>
      </c>
      <c r="E19" s="15" t="s">
        <v>10</v>
      </c>
      <c r="F19" s="15">
        <v>40</v>
      </c>
      <c r="G19" s="18">
        <v>34</v>
      </c>
      <c r="H19" s="15">
        <v>1.5</v>
      </c>
      <c r="I19" s="19">
        <f t="shared" ref="I19:I22" si="2">F19*G19*H19</f>
        <v>2040</v>
      </c>
      <c r="J19" s="3"/>
    </row>
    <row r="20" spans="1:12">
      <c r="A20" s="2">
        <v>5</v>
      </c>
      <c r="B20" s="20" t="s">
        <v>41</v>
      </c>
      <c r="C20" s="1" t="s">
        <v>33</v>
      </c>
      <c r="D20" s="15" t="s">
        <v>34</v>
      </c>
      <c r="E20" s="15" t="s">
        <v>10</v>
      </c>
      <c r="F20" s="15">
        <v>20</v>
      </c>
      <c r="G20" s="18">
        <v>34</v>
      </c>
      <c r="H20" s="15">
        <v>1</v>
      </c>
      <c r="I20" s="19">
        <f t="shared" si="2"/>
        <v>680</v>
      </c>
      <c r="J20" s="3"/>
    </row>
    <row r="21" spans="1:12">
      <c r="A21" s="2">
        <v>6</v>
      </c>
      <c r="B21" s="20" t="s">
        <v>21</v>
      </c>
      <c r="C21" s="1" t="s">
        <v>35</v>
      </c>
      <c r="D21" s="10" t="s">
        <v>17</v>
      </c>
      <c r="E21" s="15" t="s">
        <v>19</v>
      </c>
      <c r="F21" s="15">
        <v>0.4</v>
      </c>
      <c r="G21" s="18">
        <f>38.3*34</f>
        <v>1302.1999999999998</v>
      </c>
      <c r="H21" s="15">
        <v>1</v>
      </c>
      <c r="I21" s="19">
        <f t="shared" si="2"/>
        <v>520.88</v>
      </c>
      <c r="J21" s="3"/>
    </row>
    <row r="22" spans="1:12">
      <c r="A22" s="2">
        <v>7</v>
      </c>
      <c r="B22" s="20" t="s">
        <v>21</v>
      </c>
      <c r="C22" s="1" t="s">
        <v>36</v>
      </c>
      <c r="D22" s="10" t="s">
        <v>18</v>
      </c>
      <c r="E22" s="15" t="s">
        <v>19</v>
      </c>
      <c r="F22" s="15">
        <v>0.5</v>
      </c>
      <c r="G22" s="18">
        <f>(115/6)*34</f>
        <v>651.66666666666674</v>
      </c>
      <c r="H22" s="15">
        <v>1</v>
      </c>
      <c r="I22" s="19">
        <f t="shared" si="2"/>
        <v>325.83333333333337</v>
      </c>
      <c r="J22" s="3"/>
    </row>
    <row r="23" spans="1:12" ht="30">
      <c r="A23" s="25">
        <v>1</v>
      </c>
      <c r="B23" s="26" t="s">
        <v>24</v>
      </c>
      <c r="C23" s="27" t="s">
        <v>27</v>
      </c>
      <c r="D23" s="28"/>
      <c r="E23" s="29"/>
      <c r="F23" s="30"/>
      <c r="G23" s="31"/>
      <c r="H23" s="30"/>
      <c r="I23" s="32">
        <f>I24+I25</f>
        <v>780</v>
      </c>
      <c r="J23" s="24"/>
    </row>
    <row r="24" spans="1:12">
      <c r="A24" s="15">
        <v>2</v>
      </c>
      <c r="B24" s="20" t="s">
        <v>23</v>
      </c>
      <c r="C24" s="1" t="s">
        <v>37</v>
      </c>
      <c r="D24" s="17"/>
      <c r="E24" s="1" t="s">
        <v>12</v>
      </c>
      <c r="F24" s="15">
        <v>58</v>
      </c>
      <c r="G24" s="18">
        <v>10</v>
      </c>
      <c r="H24" s="15">
        <v>1</v>
      </c>
      <c r="I24" s="19">
        <f>F24*G24*H24</f>
        <v>580</v>
      </c>
      <c r="J24" s="1"/>
    </row>
    <row r="25" spans="1:12">
      <c r="A25" s="15">
        <v>3</v>
      </c>
      <c r="B25" s="20" t="s">
        <v>41</v>
      </c>
      <c r="C25" s="1" t="s">
        <v>33</v>
      </c>
      <c r="D25" s="1" t="s">
        <v>34</v>
      </c>
      <c r="E25" s="1" t="s">
        <v>10</v>
      </c>
      <c r="F25" s="15">
        <v>20</v>
      </c>
      <c r="G25" s="18">
        <v>10</v>
      </c>
      <c r="H25" s="15">
        <v>1</v>
      </c>
      <c r="I25" s="19">
        <f t="shared" ref="I25" si="3">F25*G25*H25</f>
        <v>200</v>
      </c>
      <c r="J25" s="1"/>
    </row>
    <row r="26" spans="1:12">
      <c r="A26" s="24"/>
      <c r="B26" s="24"/>
      <c r="C26" s="21" t="s">
        <v>45</v>
      </c>
      <c r="D26" s="24"/>
      <c r="E26" s="24"/>
      <c r="F26" s="24"/>
      <c r="G26" s="24"/>
      <c r="H26" s="24"/>
      <c r="I26" s="25">
        <f>240+275</f>
        <v>515</v>
      </c>
      <c r="J26" s="24"/>
      <c r="L26" s="5">
        <f>D4-9000</f>
        <v>-0.20666666666693345</v>
      </c>
    </row>
    <row r="27" spans="1:12">
      <c r="A27" s="1"/>
      <c r="B27" s="20" t="s">
        <v>41</v>
      </c>
      <c r="C27" s="1"/>
      <c r="D27" s="1"/>
      <c r="E27" s="1"/>
      <c r="F27" s="1"/>
      <c r="G27" s="1"/>
      <c r="H27" s="1"/>
      <c r="I27" s="1"/>
      <c r="J27" s="1"/>
    </row>
    <row r="28" spans="1:12" ht="30">
      <c r="A28" s="24"/>
      <c r="B28" s="24"/>
      <c r="C28" s="27" t="s">
        <v>48</v>
      </c>
      <c r="D28" s="24"/>
      <c r="E28" s="24" t="s">
        <v>46</v>
      </c>
      <c r="F28" s="24">
        <v>1</v>
      </c>
      <c r="G28" s="24">
        <v>50000</v>
      </c>
      <c r="H28" s="24">
        <v>1</v>
      </c>
      <c r="I28" s="38">
        <f>F28*G28*H28</f>
        <v>50000</v>
      </c>
      <c r="J28" s="24"/>
    </row>
  </sheetData>
  <autoFilter ref="A6:J22"/>
  <mergeCells count="6">
    <mergeCell ref="A1:J1"/>
    <mergeCell ref="A2:B2"/>
    <mergeCell ref="C2:J2"/>
    <mergeCell ref="A3:B3"/>
    <mergeCell ref="A5:J5"/>
    <mergeCell ref="G3:H3"/>
  </mergeCells>
  <pageMargins left="0.7" right="0.7" top="0.75" bottom="0.75" header="0.3" footer="0.3"/>
  <pageSetup paperSize="9" scale="61" fitToHeight="0" orientation="landscape" r:id="rId1"/>
  <ignoredErrors>
    <ignoredError sqref="I9 I15 I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K7 Remont kapitalny skrzyni pal</vt:lpstr>
      <vt:lpstr>'K7 Remont kapitalny skrzyni pal'!Obszar_wydruku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2024-08-09T10:57:31Z</dcterms:modified>
</cp:coreProperties>
</file>